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462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List1!$A$1:$I$79</definedName>
  </definedNames>
  <calcPr calcId="125725"/>
</workbook>
</file>

<file path=xl/calcChain.xml><?xml version="1.0" encoding="utf-8"?>
<calcChain xmlns="http://schemas.openxmlformats.org/spreadsheetml/2006/main">
  <c r="H63" i="1"/>
  <c r="D64"/>
  <c r="G64" s="1"/>
  <c r="D68"/>
  <c r="F68" s="1"/>
  <c r="D69"/>
  <c r="F69" s="1"/>
  <c r="D70"/>
  <c r="D71"/>
  <c r="F71" s="1"/>
  <c r="D67"/>
  <c r="F67" s="1"/>
  <c r="F70"/>
  <c r="D63"/>
  <c r="F63" s="1"/>
  <c r="C26"/>
  <c r="D50"/>
  <c r="F50" s="1"/>
  <c r="D59"/>
  <c r="F59" s="1"/>
  <c r="D58"/>
  <c r="F58" s="1"/>
  <c r="D57"/>
  <c r="G57" s="1"/>
  <c r="C52"/>
  <c r="D52" s="1"/>
  <c r="F52" s="1"/>
  <c r="D54"/>
  <c r="F54" s="1"/>
  <c r="D53"/>
  <c r="F53" s="1"/>
  <c r="C49"/>
  <c r="D49" s="1"/>
  <c r="F49" s="1"/>
  <c r="C47"/>
  <c r="D47" s="1"/>
  <c r="F47" s="1"/>
  <c r="C46"/>
  <c r="D46" s="1"/>
  <c r="F46" s="1"/>
  <c r="C38"/>
  <c r="D48"/>
  <c r="F48" s="1"/>
  <c r="D43"/>
  <c r="F43" s="1"/>
  <c r="D41"/>
  <c r="F41" s="1"/>
  <c r="H71" l="1"/>
  <c r="H59"/>
  <c r="I59" s="1"/>
  <c r="D38"/>
  <c r="F38" s="1"/>
  <c r="C37"/>
  <c r="D37" s="1"/>
  <c r="F37" s="1"/>
  <c r="C36"/>
  <c r="D36" s="1"/>
  <c r="F36" s="1"/>
  <c r="D35"/>
  <c r="F35" s="1"/>
  <c r="D34"/>
  <c r="F34" s="1"/>
  <c r="C20"/>
  <c r="D20" s="1"/>
  <c r="F20" s="1"/>
  <c r="D19"/>
  <c r="F19" s="1"/>
  <c r="C17"/>
  <c r="D17" s="1"/>
  <c r="F17" s="1"/>
  <c r="C7"/>
  <c r="D7" s="1"/>
  <c r="F7" s="1"/>
  <c r="C6"/>
  <c r="D6" s="1"/>
  <c r="F6" s="1"/>
  <c r="C16"/>
  <c r="D16" s="1"/>
  <c r="F16" s="1"/>
  <c r="C8"/>
  <c r="D8" s="1"/>
  <c r="F8" s="1"/>
  <c r="D28"/>
  <c r="F28" s="1"/>
  <c r="B27"/>
  <c r="D27" s="1"/>
  <c r="F27" s="1"/>
  <c r="D26"/>
  <c r="G26" s="1"/>
  <c r="D23"/>
  <c r="F23" s="1"/>
  <c r="D22"/>
  <c r="F22" s="1"/>
  <c r="D13"/>
  <c r="G13" s="1"/>
  <c r="D12"/>
  <c r="F12" s="1"/>
  <c r="D18"/>
  <c r="F18" s="1"/>
  <c r="D5"/>
  <c r="F5" s="1"/>
  <c r="D4"/>
  <c r="F4" s="1"/>
  <c r="G74" l="1"/>
  <c r="F73"/>
  <c r="H30"/>
  <c r="H8"/>
  <c r="H23"/>
  <c r="H28"/>
  <c r="I28" s="1"/>
</calcChain>
</file>

<file path=xl/sharedStrings.xml><?xml version="1.0" encoding="utf-8"?>
<sst xmlns="http://schemas.openxmlformats.org/spreadsheetml/2006/main" count="72" uniqueCount="41">
  <si>
    <t>IPE400</t>
  </si>
  <si>
    <t>počet</t>
  </si>
  <si>
    <t>délka</t>
  </si>
  <si>
    <t>UPE400</t>
  </si>
  <si>
    <t>P12</t>
  </si>
  <si>
    <t>IPE270</t>
  </si>
  <si>
    <t>ocel
kg/m</t>
  </si>
  <si>
    <t>tr 60</t>
  </si>
  <si>
    <t>L60</t>
  </si>
  <si>
    <t>trubka DN 355 16</t>
  </si>
  <si>
    <t>L100</t>
  </si>
  <si>
    <t xml:space="preserve">podlaha </t>
  </si>
  <si>
    <t>IPE 80</t>
  </si>
  <si>
    <t>oceli
t</t>
  </si>
  <si>
    <t>m / m2</t>
  </si>
  <si>
    <t>zábradlí/bm</t>
  </si>
  <si>
    <t>schody</t>
  </si>
  <si>
    <t>nerez JA 40x30</t>
  </si>
  <si>
    <t>ocel</t>
  </si>
  <si>
    <t>NEREZ</t>
  </si>
  <si>
    <t>trubka DN 610 30</t>
  </si>
  <si>
    <t xml:space="preserve">IPE400 </t>
  </si>
  <si>
    <t>HEB280</t>
  </si>
  <si>
    <t>L35</t>
  </si>
  <si>
    <t>zábradlí plošina + schody</t>
  </si>
  <si>
    <t>Plošina východ</t>
  </si>
  <si>
    <t>Plošina západ</t>
  </si>
  <si>
    <t>IPE100</t>
  </si>
  <si>
    <t>Zábradlí střecha 3 trubky</t>
  </si>
  <si>
    <t>tr60</t>
  </si>
  <si>
    <t>předstěna</t>
  </si>
  <si>
    <t>UPE160</t>
  </si>
  <si>
    <t>IPE 160</t>
  </si>
  <si>
    <t>UPE200</t>
  </si>
  <si>
    <t>TOTAL ocel</t>
  </si>
  <si>
    <t>nerez madlo tr60</t>
  </si>
  <si>
    <t>nerez
t</t>
  </si>
  <si>
    <t>ocel
t</t>
  </si>
  <si>
    <t>TOTAL nerez</t>
  </si>
  <si>
    <t>Není započítaný prořez, napojovací materiál, příponky, lokální vyztužení,…</t>
  </si>
  <si>
    <t>atypický pororošt 66x22 30</t>
  </si>
</sst>
</file>

<file path=xl/styles.xml><?xml version="1.0" encoding="utf-8"?>
<styleSheet xmlns="http://schemas.openxmlformats.org/spreadsheetml/2006/main">
  <numFmts count="1">
    <numFmt numFmtId="164" formatCode="#,##0.000"/>
  </numFmts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0" borderId="0" xfId="0" applyBorder="1"/>
    <xf numFmtId="0" fontId="1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164" fontId="0" fillId="0" borderId="0" xfId="0" applyNumberFormat="1"/>
    <xf numFmtId="164" fontId="0" fillId="0" borderId="1" xfId="0" applyNumberForma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0" fillId="0" borderId="1" xfId="0" applyNumberFormat="1" applyBorder="1"/>
    <xf numFmtId="164" fontId="0" fillId="0" borderId="0" xfId="0" applyNumberFormat="1" applyBorder="1"/>
    <xf numFmtId="164" fontId="1" fillId="0" borderId="0" xfId="0" applyNumberFormat="1" applyFont="1"/>
    <xf numFmtId="164" fontId="1" fillId="0" borderId="1" xfId="0" applyNumberFormat="1" applyFont="1" applyBorder="1"/>
    <xf numFmtId="164" fontId="1" fillId="0" borderId="0" xfId="0" applyNumberFormat="1" applyFont="1" applyBorder="1"/>
    <xf numFmtId="164" fontId="1" fillId="0" borderId="0" xfId="0" applyNumberFormat="1" applyFont="1" applyFill="1" applyBorder="1"/>
    <xf numFmtId="164" fontId="1" fillId="0" borderId="1" xfId="0" applyNumberFormat="1" applyFont="1" applyFill="1" applyBorder="1"/>
    <xf numFmtId="0" fontId="1" fillId="0" borderId="1" xfId="0" applyFont="1" applyBorder="1" applyAlignment="1">
      <alignment wrapText="1"/>
    </xf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7"/>
  <sheetViews>
    <sheetView tabSelected="1" view="pageBreakPreview" zoomScaleNormal="145" zoomScaleSheetLayoutView="100" workbookViewId="0">
      <selection activeCell="G74" sqref="G74"/>
    </sheetView>
  </sheetViews>
  <sheetFormatPr defaultRowHeight="15"/>
  <cols>
    <col min="1" max="1" width="25.5703125" style="9" customWidth="1"/>
    <col min="2" max="3" width="6.28515625" bestFit="1" customWidth="1"/>
    <col min="4" max="4" width="8.5703125" bestFit="1" customWidth="1"/>
    <col min="5" max="5" width="5.5703125" bestFit="1" customWidth="1"/>
    <col min="6" max="6" width="6.7109375" style="10" bestFit="1" customWidth="1"/>
    <col min="7" max="7" width="6.140625" style="10" bestFit="1" customWidth="1"/>
    <col min="8" max="8" width="6.7109375" style="10" bestFit="1" customWidth="1"/>
    <col min="9" max="9" width="13.42578125" style="10" bestFit="1" customWidth="1"/>
  </cols>
  <sheetData>
    <row r="1" spans="1:9">
      <c r="A1" s="6" t="s">
        <v>25</v>
      </c>
    </row>
    <row r="2" spans="1:9">
      <c r="A2" s="6"/>
    </row>
    <row r="3" spans="1:9" s="1" customFormat="1" ht="30">
      <c r="A3" s="2" t="s">
        <v>18</v>
      </c>
      <c r="B3" s="2" t="s">
        <v>1</v>
      </c>
      <c r="C3" s="2" t="s">
        <v>2</v>
      </c>
      <c r="D3" s="2" t="s">
        <v>14</v>
      </c>
      <c r="E3" s="2" t="s">
        <v>6</v>
      </c>
      <c r="F3" s="11" t="s">
        <v>37</v>
      </c>
      <c r="G3" s="11" t="s">
        <v>36</v>
      </c>
      <c r="H3" s="11" t="s">
        <v>37</v>
      </c>
      <c r="I3" s="13"/>
    </row>
    <row r="4" spans="1:9">
      <c r="A4" s="7" t="s">
        <v>21</v>
      </c>
      <c r="B4" s="3">
        <v>3</v>
      </c>
      <c r="C4" s="3">
        <v>7</v>
      </c>
      <c r="D4" s="4">
        <f>B4*C4</f>
        <v>21</v>
      </c>
      <c r="E4" s="3">
        <v>66.3</v>
      </c>
      <c r="F4" s="14">
        <f>E4*D4/1000</f>
        <v>1.3922999999999999</v>
      </c>
      <c r="G4" s="15"/>
    </row>
    <row r="5" spans="1:9">
      <c r="A5" s="7" t="s">
        <v>0</v>
      </c>
      <c r="B5" s="3">
        <v>7</v>
      </c>
      <c r="C5" s="3">
        <v>3</v>
      </c>
      <c r="D5" s="4">
        <f>B5*C5</f>
        <v>21</v>
      </c>
      <c r="E5" s="3">
        <v>66.3</v>
      </c>
      <c r="F5" s="14">
        <f t="shared" ref="F5:F8" si="0">E5*D5/1000</f>
        <v>1.3922999999999999</v>
      </c>
      <c r="G5" s="15"/>
    </row>
    <row r="6" spans="1:9">
      <c r="A6" s="7" t="s">
        <v>3</v>
      </c>
      <c r="B6" s="3">
        <v>2</v>
      </c>
      <c r="C6" s="3">
        <f>7</f>
        <v>7</v>
      </c>
      <c r="D6" s="4">
        <f t="shared" ref="D6:D8" si="1">B6*C6</f>
        <v>14</v>
      </c>
      <c r="E6" s="3">
        <v>72.2</v>
      </c>
      <c r="F6" s="14">
        <f t="shared" si="0"/>
        <v>1.0108000000000001</v>
      </c>
      <c r="G6" s="15"/>
    </row>
    <row r="7" spans="1:9">
      <c r="A7" s="7" t="s">
        <v>4</v>
      </c>
      <c r="B7" s="3">
        <v>2</v>
      </c>
      <c r="C7" s="3">
        <f>(7)*0.4</f>
        <v>2.8000000000000003</v>
      </c>
      <c r="D7" s="3">
        <f t="shared" si="1"/>
        <v>5.6000000000000005</v>
      </c>
      <c r="E7" s="3">
        <v>94.2</v>
      </c>
      <c r="F7" s="14">
        <f t="shared" si="0"/>
        <v>0.5275200000000001</v>
      </c>
      <c r="G7" s="15"/>
    </row>
    <row r="8" spans="1:9">
      <c r="A8" s="7" t="s">
        <v>20</v>
      </c>
      <c r="B8" s="3">
        <v>1.9159999999999999</v>
      </c>
      <c r="C8" s="3">
        <f>8.7</f>
        <v>8.6999999999999993</v>
      </c>
      <c r="D8" s="3">
        <f t="shared" si="1"/>
        <v>16.669199999999996</v>
      </c>
      <c r="E8" s="3">
        <v>240</v>
      </c>
      <c r="F8" s="14">
        <f t="shared" si="0"/>
        <v>4.0006079999999988</v>
      </c>
      <c r="G8" s="15"/>
      <c r="H8" s="16">
        <f>SUM(F4:F8)</f>
        <v>8.3235279999999996</v>
      </c>
    </row>
    <row r="11" spans="1:9">
      <c r="A11" s="6" t="s">
        <v>11</v>
      </c>
    </row>
    <row r="12" spans="1:9">
      <c r="A12" s="7" t="s">
        <v>12</v>
      </c>
      <c r="B12" s="3">
        <v>24</v>
      </c>
      <c r="C12" s="3">
        <v>3</v>
      </c>
      <c r="D12" s="3">
        <f t="shared" ref="D12:D23" si="2">B12*C12</f>
        <v>72</v>
      </c>
      <c r="E12" s="3">
        <v>6</v>
      </c>
      <c r="F12" s="17">
        <f t="shared" ref="F12:F23" si="3">E12*D12/1000</f>
        <v>0.432</v>
      </c>
      <c r="G12" s="18"/>
    </row>
    <row r="13" spans="1:9">
      <c r="A13" s="7" t="s">
        <v>17</v>
      </c>
      <c r="B13" s="3">
        <v>24</v>
      </c>
      <c r="C13" s="3">
        <v>3</v>
      </c>
      <c r="D13" s="3">
        <f>B13*C13</f>
        <v>72</v>
      </c>
      <c r="E13" s="3">
        <v>3.93</v>
      </c>
      <c r="G13" s="17">
        <f>E13*D13/1000</f>
        <v>0.28296000000000004</v>
      </c>
    </row>
    <row r="15" spans="1:9">
      <c r="A15" s="6" t="s">
        <v>16</v>
      </c>
    </row>
    <row r="16" spans="1:9">
      <c r="A16" s="7" t="s">
        <v>3</v>
      </c>
      <c r="B16" s="3">
        <v>2</v>
      </c>
      <c r="C16" s="3">
        <f>7+10.3</f>
        <v>17.3</v>
      </c>
      <c r="D16" s="4">
        <f t="shared" ref="D16:D17" si="4">B16*C16</f>
        <v>34.6</v>
      </c>
      <c r="E16" s="3">
        <v>72.2</v>
      </c>
      <c r="F16" s="14">
        <f t="shared" ref="F16:F17" si="5">E16*D16/1000</f>
        <v>2.4981200000000006</v>
      </c>
      <c r="G16" s="15"/>
    </row>
    <row r="17" spans="1:9">
      <c r="A17" s="7" t="s">
        <v>4</v>
      </c>
      <c r="B17" s="3">
        <v>2</v>
      </c>
      <c r="C17" s="3">
        <f>(10.3)*0.4</f>
        <v>4.12</v>
      </c>
      <c r="D17" s="3">
        <f t="shared" si="4"/>
        <v>8.24</v>
      </c>
      <c r="E17" s="3">
        <v>94.2</v>
      </c>
      <c r="F17" s="14">
        <f t="shared" si="5"/>
        <v>0.77620800000000012</v>
      </c>
      <c r="G17" s="15"/>
    </row>
    <row r="18" spans="1:9">
      <c r="A18" s="7" t="s">
        <v>5</v>
      </c>
      <c r="B18" s="3">
        <v>9</v>
      </c>
      <c r="C18" s="3">
        <v>1.25</v>
      </c>
      <c r="D18" s="4">
        <f>B18*C18</f>
        <v>11.25</v>
      </c>
      <c r="E18" s="3">
        <v>36.1</v>
      </c>
      <c r="F18" s="14">
        <f>E18*D18/1000</f>
        <v>0.40612500000000001</v>
      </c>
      <c r="G18" s="15"/>
    </row>
    <row r="19" spans="1:9">
      <c r="A19" s="7" t="s">
        <v>22</v>
      </c>
      <c r="B19" s="3">
        <v>2</v>
      </c>
      <c r="C19" s="3">
        <v>3.55</v>
      </c>
      <c r="D19" s="4">
        <f>B19*C19</f>
        <v>7.1</v>
      </c>
      <c r="E19" s="3">
        <v>105</v>
      </c>
      <c r="F19" s="14">
        <f>E19*D19/1000</f>
        <v>0.74550000000000005</v>
      </c>
      <c r="G19" s="15"/>
    </row>
    <row r="20" spans="1:9">
      <c r="A20" s="7" t="s">
        <v>9</v>
      </c>
      <c r="B20" s="3">
        <v>1.115</v>
      </c>
      <c r="C20" s="3">
        <f>6.13</f>
        <v>6.13</v>
      </c>
      <c r="D20" s="3">
        <f>B20*C20</f>
        <v>6.8349500000000001</v>
      </c>
      <c r="E20" s="3">
        <v>120</v>
      </c>
      <c r="F20" s="14">
        <f>E20*D20/1000</f>
        <v>0.82019399999999998</v>
      </c>
      <c r="G20" s="15"/>
    </row>
    <row r="22" spans="1:9">
      <c r="A22" s="7" t="s">
        <v>23</v>
      </c>
      <c r="B22" s="3">
        <v>34</v>
      </c>
      <c r="C22" s="3">
        <v>2.5</v>
      </c>
      <c r="D22" s="3">
        <f t="shared" si="2"/>
        <v>85</v>
      </c>
      <c r="E22" s="3">
        <v>1.78</v>
      </c>
      <c r="F22" s="14">
        <f t="shared" si="3"/>
        <v>0.15130000000000002</v>
      </c>
      <c r="G22" s="15"/>
    </row>
    <row r="23" spans="1:9">
      <c r="A23" s="7" t="s">
        <v>40</v>
      </c>
      <c r="B23" s="3">
        <v>1</v>
      </c>
      <c r="C23" s="3">
        <v>12.55</v>
      </c>
      <c r="D23" s="3">
        <f t="shared" si="2"/>
        <v>12.55</v>
      </c>
      <c r="E23" s="3">
        <v>2.09</v>
      </c>
      <c r="F23" s="14">
        <f t="shared" si="3"/>
        <v>2.6229499999999999E-2</v>
      </c>
      <c r="G23" s="15"/>
      <c r="H23" s="16">
        <f>SUM(F16:F23)</f>
        <v>5.4236765000000009</v>
      </c>
    </row>
    <row r="24" spans="1:9">
      <c r="A24" s="8"/>
      <c r="B24" s="5"/>
      <c r="C24" s="5"/>
      <c r="D24" s="5"/>
      <c r="E24" s="5"/>
      <c r="F24" s="15"/>
      <c r="G24" s="15"/>
    </row>
    <row r="25" spans="1:9">
      <c r="A25" s="6" t="s">
        <v>24</v>
      </c>
    </row>
    <row r="26" spans="1:9">
      <c r="A26" s="7" t="s">
        <v>7</v>
      </c>
      <c r="B26" s="3">
        <v>1</v>
      </c>
      <c r="C26" s="3">
        <f>7+7+3+2+2*10.3</f>
        <v>39.6</v>
      </c>
      <c r="D26" s="3">
        <f>B26*C26</f>
        <v>39.6</v>
      </c>
      <c r="E26" s="3">
        <v>4.1100000000000003</v>
      </c>
      <c r="G26" s="14">
        <f>E26*D26/1000</f>
        <v>0.16275600000000004</v>
      </c>
      <c r="H26" s="15"/>
    </row>
    <row r="27" spans="1:9">
      <c r="A27" s="7" t="s">
        <v>10</v>
      </c>
      <c r="B27" s="3">
        <f>17*2</f>
        <v>34</v>
      </c>
      <c r="C27" s="3">
        <v>1.5</v>
      </c>
      <c r="D27" s="3">
        <f>B27*C27</f>
        <v>51</v>
      </c>
      <c r="E27" s="3">
        <v>12.2</v>
      </c>
      <c r="F27" s="14">
        <f>E27*D27/1000</f>
        <v>0.62219999999999998</v>
      </c>
      <c r="G27" s="15"/>
      <c r="I27" s="17" t="s">
        <v>15</v>
      </c>
    </row>
    <row r="28" spans="1:9">
      <c r="A28" s="7" t="s">
        <v>8</v>
      </c>
      <c r="B28" s="3">
        <v>32</v>
      </c>
      <c r="C28" s="3">
        <v>4.2</v>
      </c>
      <c r="D28" s="3">
        <f t="shared" ref="D28" si="6">B28*C28</f>
        <v>134.4</v>
      </c>
      <c r="E28" s="3">
        <v>5.42</v>
      </c>
      <c r="F28" s="14">
        <f t="shared" ref="F28" si="7">E28*D28/1000</f>
        <v>0.72844799999999998</v>
      </c>
      <c r="G28" s="15"/>
      <c r="H28" s="16">
        <f>SUM(F26:F28)</f>
        <v>1.3506480000000001</v>
      </c>
      <c r="I28" s="17">
        <f>H28/C26</f>
        <v>3.4107272727272729E-2</v>
      </c>
    </row>
    <row r="30" spans="1:9">
      <c r="F30" s="16"/>
      <c r="G30" s="16"/>
      <c r="H30" s="16">
        <f>SUM(F4:F28)</f>
        <v>15.529852500000001</v>
      </c>
    </row>
    <row r="31" spans="1:9">
      <c r="A31" s="6" t="s">
        <v>26</v>
      </c>
    </row>
    <row r="32" spans="1:9">
      <c r="A32" s="6"/>
    </row>
    <row r="33" spans="1:7" ht="30">
      <c r="A33" s="2" t="s">
        <v>18</v>
      </c>
      <c r="B33" s="2" t="s">
        <v>1</v>
      </c>
      <c r="C33" s="2" t="s">
        <v>2</v>
      </c>
      <c r="D33" s="2" t="s">
        <v>14</v>
      </c>
      <c r="E33" s="2" t="s">
        <v>6</v>
      </c>
      <c r="F33" s="11" t="s">
        <v>13</v>
      </c>
      <c r="G33" s="12"/>
    </row>
    <row r="34" spans="1:7">
      <c r="A34" s="7" t="s">
        <v>21</v>
      </c>
      <c r="B34" s="3">
        <v>3</v>
      </c>
      <c r="C34" s="3">
        <v>7</v>
      </c>
      <c r="D34" s="4">
        <f>B34*C34</f>
        <v>21</v>
      </c>
      <c r="E34" s="3">
        <v>66.3</v>
      </c>
      <c r="F34" s="14">
        <f>E34*D34/1000</f>
        <v>1.3922999999999999</v>
      </c>
      <c r="G34" s="15"/>
    </row>
    <row r="35" spans="1:7">
      <c r="A35" s="7" t="s">
        <v>0</v>
      </c>
      <c r="B35" s="3">
        <v>7</v>
      </c>
      <c r="C35" s="3">
        <v>3</v>
      </c>
      <c r="D35" s="4">
        <f>B35*C35</f>
        <v>21</v>
      </c>
      <c r="E35" s="3">
        <v>66.3</v>
      </c>
      <c r="F35" s="14">
        <f t="shared" ref="F35:F38" si="8">E35*D35/1000</f>
        <v>1.3922999999999999</v>
      </c>
      <c r="G35" s="15"/>
    </row>
    <row r="36" spans="1:7">
      <c r="A36" s="7" t="s">
        <v>3</v>
      </c>
      <c r="B36" s="3">
        <v>2</v>
      </c>
      <c r="C36" s="3">
        <f>7</f>
        <v>7</v>
      </c>
      <c r="D36" s="4">
        <f t="shared" ref="D36:D38" si="9">B36*C36</f>
        <v>14</v>
      </c>
      <c r="E36" s="3">
        <v>72.2</v>
      </c>
      <c r="F36" s="14">
        <f t="shared" si="8"/>
        <v>1.0108000000000001</v>
      </c>
      <c r="G36" s="15"/>
    </row>
    <row r="37" spans="1:7">
      <c r="A37" s="7" t="s">
        <v>4</v>
      </c>
      <c r="B37" s="3">
        <v>2</v>
      </c>
      <c r="C37" s="3">
        <f>(7)*0.4</f>
        <v>2.8000000000000003</v>
      </c>
      <c r="D37" s="3">
        <f t="shared" si="9"/>
        <v>5.6000000000000005</v>
      </c>
      <c r="E37" s="3">
        <v>94.2</v>
      </c>
      <c r="F37" s="14">
        <f t="shared" si="8"/>
        <v>0.5275200000000001</v>
      </c>
      <c r="G37" s="15"/>
    </row>
    <row r="38" spans="1:7">
      <c r="A38" s="7" t="s">
        <v>20</v>
      </c>
      <c r="B38" s="3">
        <v>1.9159999999999999</v>
      </c>
      <c r="C38" s="3">
        <f>8.86</f>
        <v>8.86</v>
      </c>
      <c r="D38" s="3">
        <f t="shared" si="9"/>
        <v>16.975759999999998</v>
      </c>
      <c r="E38" s="3">
        <v>240</v>
      </c>
      <c r="F38" s="14">
        <f t="shared" si="8"/>
        <v>4.0741823999999989</v>
      </c>
      <c r="G38" s="15"/>
    </row>
    <row r="40" spans="1:7">
      <c r="A40" s="6" t="s">
        <v>11</v>
      </c>
    </row>
    <row r="41" spans="1:7">
      <c r="A41" s="7" t="s">
        <v>12</v>
      </c>
      <c r="B41" s="3">
        <v>24</v>
      </c>
      <c r="C41" s="3">
        <v>3</v>
      </c>
      <c r="D41" s="3">
        <f t="shared" ref="D41" si="10">B41*C41</f>
        <v>72</v>
      </c>
      <c r="E41" s="3">
        <v>6</v>
      </c>
      <c r="F41" s="17">
        <f t="shared" ref="F41" si="11">E41*D41/1000</f>
        <v>0.432</v>
      </c>
      <c r="G41" s="18"/>
    </row>
    <row r="42" spans="1:7">
      <c r="A42" s="6" t="s">
        <v>19</v>
      </c>
    </row>
    <row r="43" spans="1:7">
      <c r="A43" s="7" t="s">
        <v>17</v>
      </c>
      <c r="B43" s="3">
        <v>24</v>
      </c>
      <c r="C43" s="3">
        <v>3</v>
      </c>
      <c r="D43" s="3">
        <f>B43*C43</f>
        <v>72</v>
      </c>
      <c r="E43" s="3">
        <v>3.93</v>
      </c>
      <c r="F43" s="17">
        <f>E43*D43/1000</f>
        <v>0.28296000000000004</v>
      </c>
      <c r="G43" s="18"/>
    </row>
    <row r="45" spans="1:7">
      <c r="A45" s="6" t="s">
        <v>16</v>
      </c>
    </row>
    <row r="46" spans="1:7">
      <c r="A46" s="7" t="s">
        <v>3</v>
      </c>
      <c r="B46" s="3">
        <v>2</v>
      </c>
      <c r="C46" s="3">
        <f>5.9+3.8</f>
        <v>9.6999999999999993</v>
      </c>
      <c r="D46" s="4">
        <f t="shared" ref="D46:D47" si="12">B46*C46</f>
        <v>19.399999999999999</v>
      </c>
      <c r="E46" s="3">
        <v>72.2</v>
      </c>
      <c r="F46" s="14">
        <f t="shared" ref="F46:F47" si="13">E46*D46/1000</f>
        <v>1.4006800000000001</v>
      </c>
      <c r="G46" s="15"/>
    </row>
    <row r="47" spans="1:7">
      <c r="A47" s="7" t="s">
        <v>4</v>
      </c>
      <c r="B47" s="3">
        <v>2</v>
      </c>
      <c r="C47" s="3">
        <f>(9.7)*0.4</f>
        <v>3.88</v>
      </c>
      <c r="D47" s="3">
        <f t="shared" si="12"/>
        <v>7.76</v>
      </c>
      <c r="E47" s="3">
        <v>94.2</v>
      </c>
      <c r="F47" s="14">
        <f t="shared" si="13"/>
        <v>0.73099199999999998</v>
      </c>
      <c r="G47" s="15"/>
    </row>
    <row r="48" spans="1:7">
      <c r="A48" s="7" t="s">
        <v>5</v>
      </c>
      <c r="B48" s="3">
        <v>12</v>
      </c>
      <c r="C48" s="3">
        <v>1.25</v>
      </c>
      <c r="D48" s="4">
        <f>B48*C48</f>
        <v>15</v>
      </c>
      <c r="E48" s="3">
        <v>36.1</v>
      </c>
      <c r="F48" s="14">
        <f>E48*D48/1000</f>
        <v>0.54149999999999998</v>
      </c>
      <c r="G48" s="15"/>
    </row>
    <row r="49" spans="1:9">
      <c r="A49" s="7" t="s">
        <v>9</v>
      </c>
      <c r="B49" s="3">
        <v>1.115</v>
      </c>
      <c r="C49" s="3">
        <f>2.32+0.8</f>
        <v>3.12</v>
      </c>
      <c r="D49" s="3">
        <f>B49*C49</f>
        <v>3.4788000000000001</v>
      </c>
      <c r="E49" s="3">
        <v>120</v>
      </c>
      <c r="F49" s="14">
        <f>E49*D49/1000</f>
        <v>0.41745599999999999</v>
      </c>
      <c r="G49" s="15"/>
    </row>
    <row r="50" spans="1:9">
      <c r="A50" s="7" t="s">
        <v>27</v>
      </c>
      <c r="B50" s="3">
        <v>3</v>
      </c>
      <c r="C50" s="3">
        <v>1</v>
      </c>
      <c r="D50" s="4">
        <f>B50*C50</f>
        <v>3</v>
      </c>
      <c r="E50" s="3">
        <v>16.7</v>
      </c>
      <c r="F50" s="14">
        <f t="shared" ref="F50" si="14">E50*D50/1000</f>
        <v>5.0099999999999992E-2</v>
      </c>
      <c r="G50" s="15"/>
    </row>
    <row r="52" spans="1:9">
      <c r="A52" s="7" t="s">
        <v>23</v>
      </c>
      <c r="B52" s="3">
        <v>1</v>
      </c>
      <c r="C52" s="3">
        <f>4.4+5.4</f>
        <v>9.8000000000000007</v>
      </c>
      <c r="D52" s="3">
        <f t="shared" ref="D52" si="15">B52*C52</f>
        <v>9.8000000000000007</v>
      </c>
      <c r="E52" s="3">
        <v>0.78</v>
      </c>
      <c r="F52" s="14">
        <f t="shared" ref="F52" si="16">E52*D52/1000</f>
        <v>7.6440000000000006E-3</v>
      </c>
      <c r="G52" s="15"/>
    </row>
    <row r="53" spans="1:9">
      <c r="A53" s="7" t="s">
        <v>23</v>
      </c>
      <c r="B53" s="3">
        <v>15</v>
      </c>
      <c r="C53" s="3">
        <v>2.5</v>
      </c>
      <c r="D53" s="3">
        <f t="shared" ref="D53:D54" si="17">B53*C53</f>
        <v>37.5</v>
      </c>
      <c r="E53" s="3">
        <v>1.78</v>
      </c>
      <c r="F53" s="14">
        <f t="shared" ref="F53:F54" si="18">E53*D53/1000</f>
        <v>6.6750000000000004E-2</v>
      </c>
      <c r="G53" s="15"/>
    </row>
    <row r="54" spans="1:9">
      <c r="A54" s="7" t="s">
        <v>40</v>
      </c>
      <c r="B54" s="3">
        <v>1</v>
      </c>
      <c r="C54" s="3">
        <v>9.9499999999999993</v>
      </c>
      <c r="D54" s="3">
        <f t="shared" si="17"/>
        <v>9.9499999999999993</v>
      </c>
      <c r="E54" s="3">
        <v>2.09</v>
      </c>
      <c r="F54" s="14">
        <f t="shared" si="18"/>
        <v>2.0795499999999998E-2</v>
      </c>
      <c r="G54" s="15"/>
    </row>
    <row r="56" spans="1:9">
      <c r="A56" s="6" t="s">
        <v>24</v>
      </c>
    </row>
    <row r="57" spans="1:9">
      <c r="A57" s="7" t="s">
        <v>7</v>
      </c>
      <c r="B57" s="3">
        <v>1</v>
      </c>
      <c r="C57" s="3">
        <v>37.9</v>
      </c>
      <c r="D57" s="3">
        <f t="shared" ref="D57" si="19">B57*C57</f>
        <v>37.9</v>
      </c>
      <c r="E57" s="3">
        <v>4.1100000000000003</v>
      </c>
      <c r="G57" s="14">
        <f>E57*D57/1000</f>
        <v>0.15576900000000002</v>
      </c>
    </row>
    <row r="58" spans="1:9">
      <c r="A58" s="7" t="s">
        <v>10</v>
      </c>
      <c r="B58" s="3">
        <v>35</v>
      </c>
      <c r="C58" s="3">
        <v>1.5</v>
      </c>
      <c r="D58" s="3">
        <f>B58*C58</f>
        <v>52.5</v>
      </c>
      <c r="E58" s="3">
        <v>12.2</v>
      </c>
      <c r="F58" s="14">
        <f>E58*D58/1000</f>
        <v>0.64049999999999996</v>
      </c>
      <c r="G58" s="15"/>
      <c r="I58" s="17" t="s">
        <v>15</v>
      </c>
    </row>
    <row r="59" spans="1:9">
      <c r="A59" s="7" t="s">
        <v>8</v>
      </c>
      <c r="B59" s="3">
        <v>34</v>
      </c>
      <c r="C59" s="3">
        <v>4.2</v>
      </c>
      <c r="D59" s="3">
        <f t="shared" ref="D59" si="20">B59*C59</f>
        <v>142.80000000000001</v>
      </c>
      <c r="E59" s="3">
        <v>5.42</v>
      </c>
      <c r="F59" s="14">
        <f t="shared" ref="F59" si="21">E59*D59/1000</f>
        <v>0.773976</v>
      </c>
      <c r="G59" s="15"/>
      <c r="H59" s="16">
        <f>SUM(F57:F59)</f>
        <v>1.4144760000000001</v>
      </c>
      <c r="I59" s="17">
        <f>H59/C57</f>
        <v>3.7321266490765177E-2</v>
      </c>
    </row>
    <row r="62" spans="1:9">
      <c r="A62" s="6" t="s">
        <v>28</v>
      </c>
      <c r="I62" s="17"/>
    </row>
    <row r="63" spans="1:9">
      <c r="A63" s="3" t="s">
        <v>29</v>
      </c>
      <c r="B63" s="3">
        <v>6</v>
      </c>
      <c r="C63" s="3">
        <v>18.2</v>
      </c>
      <c r="D63" s="3">
        <f t="shared" ref="D63" si="22">B63*C63</f>
        <v>109.19999999999999</v>
      </c>
      <c r="E63" s="3">
        <v>4.1100000000000003</v>
      </c>
      <c r="F63" s="14">
        <f t="shared" ref="F63" si="23">E63*D63/1000</f>
        <v>0.44881199999999999</v>
      </c>
      <c r="G63" s="15"/>
      <c r="H63" s="16">
        <f>SUM(F62:F64)</f>
        <v>0.44881199999999999</v>
      </c>
      <c r="I63" s="17"/>
    </row>
    <row r="64" spans="1:9">
      <c r="A64" s="3" t="s">
        <v>35</v>
      </c>
      <c r="B64" s="3">
        <v>2</v>
      </c>
      <c r="C64" s="3">
        <v>18.2</v>
      </c>
      <c r="D64" s="3">
        <f t="shared" ref="D64" si="24">B64*C64</f>
        <v>36.4</v>
      </c>
      <c r="E64" s="3">
        <v>2.7</v>
      </c>
      <c r="G64" s="14">
        <f>E64*D64/1000</f>
        <v>9.8280000000000006E-2</v>
      </c>
      <c r="H64" s="16"/>
      <c r="I64" s="16"/>
    </row>
    <row r="66" spans="1:8">
      <c r="A66" s="6" t="s">
        <v>30</v>
      </c>
    </row>
    <row r="67" spans="1:8">
      <c r="A67" s="3" t="s">
        <v>31</v>
      </c>
      <c r="B67" s="3">
        <v>2</v>
      </c>
      <c r="C67" s="3">
        <v>102.8</v>
      </c>
      <c r="D67" s="3">
        <f t="shared" ref="D67:D71" si="25">B67*C67</f>
        <v>205.6</v>
      </c>
      <c r="E67" s="3">
        <v>17</v>
      </c>
      <c r="F67" s="14">
        <f t="shared" ref="F67" si="26">E67*D67/1000</f>
        <v>3.4951999999999996</v>
      </c>
      <c r="G67" s="15"/>
    </row>
    <row r="68" spans="1:8">
      <c r="A68" s="3" t="s">
        <v>32</v>
      </c>
      <c r="B68" s="3">
        <v>1</v>
      </c>
      <c r="C68" s="3">
        <v>192.5</v>
      </c>
      <c r="D68" s="3">
        <f t="shared" si="25"/>
        <v>192.5</v>
      </c>
      <c r="E68" s="3">
        <v>15.8</v>
      </c>
      <c r="F68" s="14">
        <f t="shared" ref="F68:F71" si="27">E68*D68/1000</f>
        <v>3.0415000000000001</v>
      </c>
      <c r="G68" s="15"/>
    </row>
    <row r="69" spans="1:8">
      <c r="A69" s="3" t="s">
        <v>31</v>
      </c>
      <c r="B69" s="3">
        <v>1</v>
      </c>
      <c r="C69" s="3">
        <v>20.25</v>
      </c>
      <c r="D69" s="3">
        <f t="shared" si="25"/>
        <v>20.25</v>
      </c>
      <c r="E69" s="3">
        <v>17</v>
      </c>
      <c r="F69" s="14">
        <f t="shared" si="27"/>
        <v>0.34425</v>
      </c>
      <c r="G69" s="15"/>
    </row>
    <row r="70" spans="1:8">
      <c r="A70" s="3" t="s">
        <v>8</v>
      </c>
      <c r="B70" s="3">
        <v>2</v>
      </c>
      <c r="C70" s="3">
        <v>48.6</v>
      </c>
      <c r="D70" s="3">
        <f t="shared" si="25"/>
        <v>97.2</v>
      </c>
      <c r="E70" s="3">
        <v>5.42</v>
      </c>
      <c r="F70" s="14">
        <f t="shared" si="27"/>
        <v>0.52682399999999996</v>
      </c>
      <c r="G70" s="15"/>
    </row>
    <row r="71" spans="1:8">
      <c r="A71" s="3" t="s">
        <v>33</v>
      </c>
      <c r="B71" s="3">
        <v>1</v>
      </c>
      <c r="C71" s="3">
        <v>98.54</v>
      </c>
      <c r="D71" s="3">
        <f t="shared" si="25"/>
        <v>98.54</v>
      </c>
      <c r="E71" s="3">
        <v>22.8</v>
      </c>
      <c r="F71" s="14">
        <f t="shared" si="27"/>
        <v>2.246712</v>
      </c>
      <c r="G71" s="15"/>
      <c r="H71" s="16">
        <f>SUM(F67:F71)</f>
        <v>9.6544860000000003</v>
      </c>
    </row>
    <row r="73" spans="1:8">
      <c r="A73" s="21" t="s">
        <v>34</v>
      </c>
      <c r="F73" s="20">
        <f>SUM(F4:F71)</f>
        <v>39.395606399999991</v>
      </c>
      <c r="G73" s="19"/>
    </row>
    <row r="74" spans="1:8">
      <c r="A74" s="21" t="s">
        <v>38</v>
      </c>
      <c r="G74" s="17">
        <f>SUM(G4:G73)</f>
        <v>0.69976500000000019</v>
      </c>
    </row>
    <row r="77" spans="1:8">
      <c r="A77" s="22" t="s">
        <v>39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&amp;L&amp;12PAMÁTNÍK MOHYLA MÍRU,
rekonstrukce návštěvnické infrastruktury&amp;11
&amp;R&amp;12Výkaz ocelových prvků</oddHeader>
    <oddFooter>&amp;C&amp;P / &amp;N</oddFooter>
  </headerFooter>
  <rowBreaks count="1" manualBreakCount="1">
    <brk id="44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sekera</dc:creator>
  <cp:lastModifiedBy>stanice23</cp:lastModifiedBy>
  <cp:lastPrinted>2022-01-04T15:17:07Z</cp:lastPrinted>
  <dcterms:created xsi:type="dcterms:W3CDTF">2018-09-19T11:12:15Z</dcterms:created>
  <dcterms:modified xsi:type="dcterms:W3CDTF">2022-01-04T15:17:49Z</dcterms:modified>
</cp:coreProperties>
</file>